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7935" activeTab="3"/>
  </bookViews>
  <sheets>
    <sheet name="RIASSUNTIVO IHF 2018" sheetId="1" r:id="rId1"/>
    <sheet name="DI CUI IHC" sheetId="2" r:id="rId2"/>
    <sheet name="MAT. CAPITALIZZATO" sheetId="3" r:id="rId3"/>
    <sheet name="SCHEMA FINALE" sheetId="4" r:id="rId4"/>
  </sheets>
  <calcPr calcId="125725"/>
</workbook>
</file>

<file path=xl/calcChain.xml><?xml version="1.0" encoding="utf-8"?>
<calcChain xmlns="http://schemas.openxmlformats.org/spreadsheetml/2006/main">
  <c r="I34" i="4"/>
  <c r="I25"/>
  <c r="C66" l="1"/>
  <c r="B66"/>
  <c r="B59"/>
  <c r="E57"/>
  <c r="E50"/>
  <c r="E49"/>
  <c r="E35"/>
  <c r="E26"/>
  <c r="E11"/>
  <c r="E8"/>
  <c r="E3"/>
  <c r="I10" i="3"/>
  <c r="D15"/>
  <c r="C57" i="2"/>
  <c r="C55"/>
  <c r="C59" s="1"/>
  <c r="B55"/>
  <c r="B48"/>
  <c r="E46"/>
  <c r="E39"/>
  <c r="E38"/>
  <c r="E24"/>
  <c r="E19"/>
  <c r="E11"/>
  <c r="E8"/>
  <c r="E3"/>
  <c r="E48" s="1"/>
  <c r="D7" i="1"/>
  <c r="D6"/>
  <c r="E68" i="4" l="1"/>
  <c r="E59"/>
  <c r="I59" s="1"/>
  <c r="G72" s="1"/>
  <c r="B14" i="1"/>
  <c r="E70" i="4" l="1"/>
</calcChain>
</file>

<file path=xl/sharedStrings.xml><?xml version="1.0" encoding="utf-8"?>
<sst xmlns="http://schemas.openxmlformats.org/spreadsheetml/2006/main" count="263" uniqueCount="107">
  <si>
    <t>GESTIONI INTERNE</t>
  </si>
  <si>
    <t>TOTALE VENDITE COMMERCIALI</t>
  </si>
  <si>
    <t>MERCE DI RIVENDITA</t>
  </si>
  <si>
    <t>TOTALE QUOTE ASSOCIATIVE</t>
  </si>
  <si>
    <t>AFFITTI MAGAZZINI</t>
  </si>
  <si>
    <t>TOTALE DONAZIONI SOCI</t>
  </si>
  <si>
    <t>PUBBLICITA'</t>
  </si>
  <si>
    <t>TOTALE DONAZIONE NON SOCI</t>
  </si>
  <si>
    <t>MATERIALE CAPITALIZZATO ELETTRICO</t>
  </si>
  <si>
    <t xml:space="preserve">MATERIALE CAPITALIZZATO </t>
  </si>
  <si>
    <t xml:space="preserve">SPESE VARIE </t>
  </si>
  <si>
    <t>AFFITTO STRUTTURE PER EVENTI</t>
  </si>
  <si>
    <t>SPESE BAR E RISTORAZIONE</t>
  </si>
  <si>
    <t>COMMISSIONI BANCARIE E POSTALI</t>
  </si>
  <si>
    <t>RIMBORSI</t>
  </si>
  <si>
    <t>TASSE</t>
  </si>
  <si>
    <t>TOTALE</t>
  </si>
  <si>
    <t>1 FELPA IHC</t>
  </si>
  <si>
    <t>300 T-SHIRT IHC                               70 FELPE IHC</t>
  </si>
  <si>
    <t>15 T-SHIRT                                       15 FELPE</t>
  </si>
  <si>
    <t>70 BOTTIGLIE IHC</t>
  </si>
  <si>
    <t>10.000 STICKERS IHC</t>
  </si>
  <si>
    <t>7.500 VOLANTINI</t>
  </si>
  <si>
    <t>1000 VOLANTINI IHC</t>
  </si>
  <si>
    <t>4 FARETTI PAR LED</t>
  </si>
  <si>
    <t>3 FARETTI PAR LED</t>
  </si>
  <si>
    <t>CAVI VARI</t>
  </si>
  <si>
    <t>MEGAFONO</t>
  </si>
  <si>
    <t>MATERIALE AUDIO/VIDEO</t>
  </si>
  <si>
    <t>3M RAINGUTTER NERO               6M RAINGUTTER BIANCO</t>
  </si>
  <si>
    <t>4M SIDEWALL PALIN BIANCO</t>
  </si>
  <si>
    <t>PLASTIFICATRICE</t>
  </si>
  <si>
    <t>4 GIUBBINI FLUORESCENTI</t>
  </si>
  <si>
    <t>5 PEDANA PASSACAVI</t>
  </si>
  <si>
    <t>NOLEGGIO CHESTPOINT+ACC.</t>
  </si>
  <si>
    <t>SCRITTURA PIANO EMERG. IHC</t>
  </si>
  <si>
    <t>MATERIALE VARIO ELETTRICO</t>
  </si>
  <si>
    <t>VALIGETTA MEDICA</t>
  </si>
  <si>
    <t>CONSEGNA E MONTAGGIO RECINZIONI</t>
  </si>
  <si>
    <t>FOGLI PER PALSTIFICATRICE</t>
  </si>
  <si>
    <t>36 BOBINE NASTRO SEGNALETICO</t>
  </si>
  <si>
    <t>ADATTATORE CAVO ALIMENT.</t>
  </si>
  <si>
    <t>CARTUCCIA</t>
  </si>
  <si>
    <t>NOLEGGIO DOCCE</t>
  </si>
  <si>
    <t>1100 BRACCIALETTI</t>
  </si>
  <si>
    <t>MATERIALE VARIO</t>
  </si>
  <si>
    <t>ASSICURAZIONE DUEMME</t>
  </si>
  <si>
    <t>AMAZON (di cui non ho ricevute)</t>
  </si>
  <si>
    <t>UTILIZZO STRUTTURA EVENTO IHC</t>
  </si>
  <si>
    <t>CIALDE CAFFE'</t>
  </si>
  <si>
    <t>MATE</t>
  </si>
  <si>
    <t>GHIACCIO 170KG</t>
  </si>
  <si>
    <t>SPESE TRASPORTO GHIACCIO</t>
  </si>
  <si>
    <t>MATERIALE BAR</t>
  </si>
  <si>
    <t>PASTI IHC</t>
  </si>
  <si>
    <t>RIMBORSI VARI</t>
  </si>
  <si>
    <t>-</t>
  </si>
  <si>
    <t>TOTALE COSTI</t>
  </si>
  <si>
    <t>TOTALE RICAVI</t>
  </si>
  <si>
    <t>DIFFERENZA TRA COSTI E RICAVI</t>
  </si>
  <si>
    <t>VOCI DI COSTO IHF 2018</t>
  </si>
  <si>
    <t>IMPORTI</t>
  </si>
  <si>
    <t>RICAVI IHF 2018</t>
  </si>
  <si>
    <t>DI CUI COSTI IHC</t>
  </si>
  <si>
    <t>TOTALE COSTI IHF 2018</t>
  </si>
  <si>
    <t>DI CUI TOTALE COSTI IHC 2018</t>
  </si>
  <si>
    <t>DI CUI RICAVI IHC 2018</t>
  </si>
  <si>
    <t>DIFFERENZA TRA COSTI E RICAVI IHF 2018</t>
  </si>
  <si>
    <t>DIFFERENZA TRA COSTI E RICAVI IHC 2018</t>
  </si>
  <si>
    <t>FARETTO PAR LED FX</t>
  </si>
  <si>
    <t>PRO RAINGUTTER 3M BLACK</t>
  </si>
  <si>
    <t>PRO RAINGUTTER 6M WHITE</t>
  </si>
  <si>
    <t>PRO 4M SIDEWALL PLAIN WHITE</t>
  </si>
  <si>
    <t>SPINA MOB.HP IP67 2P+T 16A 230V 6H</t>
  </si>
  <si>
    <t>PRESA MOB.HP IP67 2P+T 16A 230V 6H</t>
  </si>
  <si>
    <t>MOLTIPL.ST.3U 3P+T 32A 380V 6H</t>
  </si>
  <si>
    <t>MT 200</t>
  </si>
  <si>
    <t>CAVO FG16OR16 3G2,5 CPR</t>
  </si>
  <si>
    <t>ICOC CCA5U-200-RET CAVO PATCH CCA UTP 5E20MT ROSSO</t>
  </si>
  <si>
    <t>ICOC CCA5U-200-BTK CAVO PATCH CCA UTP 5E20MT NERO</t>
  </si>
  <si>
    <t>ITP7-UTP-IC-CCA CAVO RIGIDO U/UTP C5E CCA 305MT</t>
  </si>
  <si>
    <t>PLASTIFICATRICE SPECTRA</t>
  </si>
  <si>
    <t>ADATTATORE CAVO DI ALIMENTAZIONE MOLEX A SATA, 4 PIN MASCHIO SU 15 PIN FEMMINA, 15CM, NERO</t>
  </si>
  <si>
    <t>MEGAFONO LTC AUDIO MEGA60USB</t>
  </si>
  <si>
    <t>GIUBBINO FLUORESCENTE OMOLOGATO</t>
  </si>
  <si>
    <t>10M CAVO HDMI 4K KABELDIRECT</t>
  </si>
  <si>
    <t>2M CAVO HDMI 4K 60HZ HDR</t>
  </si>
  <si>
    <t>PEDANA PASSACAVO 2 CANALI 30MM, DIM 100040X240MM</t>
  </si>
  <si>
    <t>CANALINA PASSACAVO 1 CANALE 20MM, DIM 10000X30X100MM</t>
  </si>
  <si>
    <t>SUPPORTO DA PARETE PER TV</t>
  </si>
  <si>
    <t>QUANTITA'</t>
  </si>
  <si>
    <t>PREZZO CAD</t>
  </si>
  <si>
    <t>TOT</t>
  </si>
  <si>
    <t>DESCRIZIONE PRODOTTI MATERIALE ELETTRICO</t>
  </si>
  <si>
    <t>TOTALE MATERIALE ELETTRICO CAPITALIZZATO</t>
  </si>
  <si>
    <t>TOTALE MATERIALE CAPITALIZZATO</t>
  </si>
  <si>
    <t xml:space="preserve">Questo è il bilancio che riguarda tutte le uscite e le entrate di IHF nel corso dell'anno 2018, </t>
  </si>
  <si>
    <t>indistintamente se riguardavano eventi o spese per le gestioni interne</t>
  </si>
  <si>
    <t>Questo schema invece mette in evidenza le spese sostenute direttamente dall'associazione per</t>
  </si>
  <si>
    <t xml:space="preserve"> l'organizzazione dell'evento IHC, scorporando in maniera più dettagliata dalle voci generali del bilancio</t>
  </si>
  <si>
    <t xml:space="preserve">precedente. In questo schema sono stati conteggiati anche i beni strumentali (come uscita di cassa), ma </t>
  </si>
  <si>
    <t xml:space="preserve">essendo questi beni presenti nel magazzino e quindi riutilizzabili per i prossimi eventi, si possono </t>
  </si>
  <si>
    <t>rimuovere dai calcoli, per poter anche ipotizzare su basi più solide, quanto andremmo a spendere per il</t>
  </si>
  <si>
    <t>prossimo IHC.</t>
  </si>
  <si>
    <t>TOTALE DELLE SPESE IHC ESCLUSI I BENI IN MAGAZZINO</t>
  </si>
  <si>
    <t>DIFFERENZA TRA COSTI E RICAVI IHC 2018 (AL NETTO DEI BENI IN MAGAZZINO)</t>
  </si>
  <si>
    <t>Schema con il totale al netto delle spese effettuate per i beni immagazzinati comprati per l'evento IHC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</si>
</sst>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1"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/>
    </xf>
    <xf numFmtId="0" fontId="0" fillId="0" borderId="2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0" fillId="0" borderId="0" xfId="0"/>
    <xf numFmtId="0" fontId="0" fillId="0" borderId="0" xfId="0" applyFill="1" applyAlignment="1">
      <alignment vertical="center"/>
    </xf>
    <xf numFmtId="0" fontId="0" fillId="0" borderId="0" xfId="0"/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/>
    <xf numFmtId="164" fontId="0" fillId="0" borderId="0" xfId="0" applyNumberFormat="1" applyFill="1" applyBorder="1" applyAlignment="1">
      <alignment vertical="center"/>
    </xf>
    <xf numFmtId="0" fontId="0" fillId="0" borderId="0" xfId="0" applyBorder="1"/>
    <xf numFmtId="0" fontId="0" fillId="0" borderId="3" xfId="0" applyFill="1" applyBorder="1"/>
    <xf numFmtId="0" fontId="0" fillId="0" borderId="5" xfId="0" applyFill="1" applyBorder="1"/>
    <xf numFmtId="0" fontId="0" fillId="0" borderId="5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0" fillId="0" borderId="3" xfId="0" applyNumberFormat="1" applyFill="1" applyBorder="1"/>
    <xf numFmtId="164" fontId="0" fillId="0" borderId="5" xfId="0" applyNumberFormat="1" applyFill="1" applyBorder="1"/>
    <xf numFmtId="164" fontId="0" fillId="0" borderId="5" xfId="0" applyNumberFormat="1" applyBorder="1"/>
    <xf numFmtId="164" fontId="4" fillId="0" borderId="0" xfId="0" applyNumberFormat="1" applyFont="1"/>
    <xf numFmtId="0" fontId="3" fillId="0" borderId="4" xfId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164" fontId="0" fillId="0" borderId="5" xfId="0" applyNumberForma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Border="1"/>
    <xf numFmtId="0" fontId="5" fillId="0" borderId="0" xfId="0" applyFont="1" applyFill="1" applyBorder="1" applyAlignment="1">
      <alignment vertical="center"/>
    </xf>
    <xf numFmtId="0" fontId="5" fillId="0" borderId="3" xfId="0" applyFont="1" applyBorder="1" applyAlignment="1">
      <alignment horizontal="center"/>
    </xf>
    <xf numFmtId="164" fontId="5" fillId="0" borderId="7" xfId="0" applyNumberFormat="1" applyFont="1" applyBorder="1"/>
    <xf numFmtId="0" fontId="5" fillId="0" borderId="6" xfId="0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 vertical="center" wrapText="1"/>
    </xf>
    <xf numFmtId="164" fontId="0" fillId="0" borderId="5" xfId="0" applyNumberFormat="1" applyFill="1" applyBorder="1" applyAlignment="1">
      <alignment horizontal="right" vertical="center"/>
    </xf>
    <xf numFmtId="0" fontId="5" fillId="0" borderId="8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16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 wrapText="1"/>
    </xf>
    <xf numFmtId="164" fontId="0" fillId="0" borderId="12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164" fontId="0" fillId="0" borderId="14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0" fillId="0" borderId="12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4" fontId="0" fillId="0" borderId="14" xfId="0" applyNumberFormat="1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5" xfId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/>
    </xf>
    <xf numFmtId="164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horizontal="right" vertical="center"/>
    </xf>
    <xf numFmtId="164" fontId="4" fillId="0" borderId="8" xfId="0" applyNumberFormat="1" applyFont="1" applyBorder="1" applyAlignment="1">
      <alignment vertical="center"/>
    </xf>
    <xf numFmtId="164" fontId="5" fillId="0" borderId="0" xfId="0" applyNumberFormat="1" applyFont="1" applyBorder="1"/>
    <xf numFmtId="0" fontId="0" fillId="0" borderId="8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horizontal="right" vertical="center"/>
    </xf>
    <xf numFmtId="164" fontId="0" fillId="0" borderId="1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0" fontId="0" fillId="0" borderId="8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/>
    </xf>
    <xf numFmtId="164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/>
    </xf>
    <xf numFmtId="0" fontId="4" fillId="0" borderId="4" xfId="0" applyFont="1" applyFill="1" applyBorder="1" applyAlignment="1">
      <alignment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2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/>
    <xf numFmtId="0" fontId="4" fillId="0" borderId="5" xfId="0" applyFont="1" applyBorder="1" applyAlignment="1"/>
    <xf numFmtId="0" fontId="0" fillId="0" borderId="5" xfId="0" applyBorder="1"/>
    <xf numFmtId="164" fontId="4" fillId="0" borderId="1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0" fillId="0" borderId="15" xfId="0" applyNumberFormat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left" vertical="center" wrapText="1"/>
    </xf>
    <xf numFmtId="164" fontId="4" fillId="0" borderId="25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0" fontId="7" fillId="0" borderId="0" xfId="0" applyFont="1" applyBorder="1"/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4" fontId="0" fillId="0" borderId="9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right" vertical="center"/>
    </xf>
    <xf numFmtId="164" fontId="0" fillId="0" borderId="1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164" fontId="0" fillId="0" borderId="7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0" fillId="0" borderId="22" xfId="0" applyNumberFormat="1" applyFill="1" applyBorder="1" applyAlignment="1">
      <alignment horizontal="right" vertical="center"/>
    </xf>
    <xf numFmtId="164" fontId="0" fillId="0" borderId="21" xfId="0" applyNumberForma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164" fontId="0" fillId="0" borderId="20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9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64" fontId="0" fillId="0" borderId="26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right" vertical="center"/>
    </xf>
    <xf numFmtId="164" fontId="0" fillId="0" borderId="18" xfId="0" applyNumberFormat="1" applyFill="1" applyBorder="1" applyAlignment="1">
      <alignment horizontal="right" vertical="center"/>
    </xf>
    <xf numFmtId="164" fontId="0" fillId="0" borderId="29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64" fontId="0" fillId="0" borderId="23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</cellXfs>
  <cellStyles count="5">
    <cellStyle name="Normale" xfId="0" builtinId="0"/>
    <cellStyle name="Normale 2" xfId="1"/>
    <cellStyle name="Normale 2 2" xfId="3"/>
    <cellStyle name="Normale 2 4" xfId="4"/>
    <cellStyle name="Normal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A18" sqref="A18:D19"/>
    </sheetView>
  </sheetViews>
  <sheetFormatPr defaultRowHeight="15"/>
  <cols>
    <col min="1" max="1" width="35.28515625" bestFit="1" customWidth="1"/>
    <col min="2" max="2" width="10.5703125" style="17" bestFit="1" customWidth="1"/>
    <col min="3" max="3" width="32.5703125" style="12" bestFit="1" customWidth="1"/>
    <col min="4" max="4" width="10.5703125" style="10" bestFit="1" customWidth="1"/>
    <col min="5" max="5" width="10.5703125" bestFit="1" customWidth="1"/>
    <col min="7" max="8" width="10.5703125" bestFit="1" customWidth="1"/>
  </cols>
  <sheetData>
    <row r="1" spans="1:8" s="14" customFormat="1" ht="15.75">
      <c r="A1" s="34" t="s">
        <v>60</v>
      </c>
      <c r="B1" s="34" t="s">
        <v>61</v>
      </c>
      <c r="C1" s="34" t="s">
        <v>62</v>
      </c>
      <c r="D1" s="34" t="s">
        <v>61</v>
      </c>
    </row>
    <row r="2" spans="1:8">
      <c r="A2" s="20" t="s">
        <v>0</v>
      </c>
      <c r="B2" s="24">
        <v>340.91</v>
      </c>
      <c r="C2" s="28" t="s">
        <v>1</v>
      </c>
      <c r="D2" s="24">
        <v>12686.14</v>
      </c>
      <c r="E2" s="1"/>
      <c r="F2" s="1"/>
      <c r="G2" s="1"/>
      <c r="H2" s="1"/>
    </row>
    <row r="3" spans="1:8" s="7" customFormat="1">
      <c r="A3" s="21" t="s">
        <v>2</v>
      </c>
      <c r="B3" s="25">
        <v>5240.2299999999996</v>
      </c>
      <c r="C3" s="29" t="s">
        <v>3</v>
      </c>
      <c r="D3" s="25">
        <v>844.06</v>
      </c>
    </row>
    <row r="4" spans="1:8" s="7" customFormat="1">
      <c r="A4" s="22" t="s">
        <v>4</v>
      </c>
      <c r="B4" s="25">
        <v>2133.1</v>
      </c>
      <c r="C4" s="29" t="s">
        <v>5</v>
      </c>
      <c r="D4" s="30">
        <v>1235</v>
      </c>
    </row>
    <row r="5" spans="1:8" s="7" customFormat="1">
      <c r="A5" s="22" t="s">
        <v>6</v>
      </c>
      <c r="B5" s="25">
        <v>626.36</v>
      </c>
      <c r="C5" s="29" t="s">
        <v>7</v>
      </c>
      <c r="D5" s="30">
        <v>25017</v>
      </c>
    </row>
    <row r="6" spans="1:8" s="7" customFormat="1">
      <c r="A6" s="22" t="s">
        <v>8</v>
      </c>
      <c r="B6" s="25">
        <v>1791.52</v>
      </c>
      <c r="C6" s="31" t="s">
        <v>58</v>
      </c>
      <c r="D6" s="32">
        <f>SUM(D2:D5)</f>
        <v>39782.199999999997</v>
      </c>
    </row>
    <row r="7" spans="1:8" s="7" customFormat="1" ht="15.75">
      <c r="A7" s="22" t="s">
        <v>9</v>
      </c>
      <c r="B7" s="26">
        <v>811.03</v>
      </c>
      <c r="C7" s="36" t="s">
        <v>59</v>
      </c>
      <c r="D7" s="35">
        <f>SUM(D6-B14)</f>
        <v>-367.73000000001048</v>
      </c>
    </row>
    <row r="8" spans="1:8" s="7" customFormat="1">
      <c r="A8" s="22" t="s">
        <v>10</v>
      </c>
      <c r="B8" s="25">
        <v>6503.47</v>
      </c>
    </row>
    <row r="9" spans="1:8" s="7" customFormat="1">
      <c r="A9" s="22" t="s">
        <v>11</v>
      </c>
      <c r="B9" s="25">
        <v>2899.99</v>
      </c>
    </row>
    <row r="10" spans="1:8" s="7" customFormat="1">
      <c r="A10" s="22" t="s">
        <v>12</v>
      </c>
      <c r="B10" s="26">
        <v>15339.86</v>
      </c>
    </row>
    <row r="11" spans="1:8" s="9" customFormat="1">
      <c r="A11" s="22" t="s">
        <v>13</v>
      </c>
      <c r="B11" s="26">
        <v>704.01</v>
      </c>
    </row>
    <row r="12" spans="1:8" s="9" customFormat="1">
      <c r="A12" s="22" t="s">
        <v>14</v>
      </c>
      <c r="B12" s="26">
        <v>3109.59</v>
      </c>
    </row>
    <row r="13" spans="1:8" s="9" customFormat="1">
      <c r="A13" s="22" t="s">
        <v>15</v>
      </c>
      <c r="B13" s="26">
        <v>649.86</v>
      </c>
    </row>
    <row r="14" spans="1:8" s="7" customFormat="1">
      <c r="A14" s="23" t="s">
        <v>57</v>
      </c>
      <c r="B14" s="27">
        <f>SUM(B2:B13)</f>
        <v>40149.930000000008</v>
      </c>
      <c r="C14" s="17"/>
    </row>
    <row r="15" spans="1:8">
      <c r="C15" s="1"/>
      <c r="D15"/>
    </row>
    <row r="16" spans="1:8">
      <c r="A16" s="144" t="s">
        <v>96</v>
      </c>
      <c r="B16" s="144"/>
      <c r="C16" s="144"/>
      <c r="D16" s="144"/>
      <c r="E16" s="2"/>
    </row>
    <row r="17" spans="1:11">
      <c r="A17" s="144" t="s">
        <v>97</v>
      </c>
      <c r="B17" s="144"/>
      <c r="C17" s="144"/>
      <c r="D17" s="144"/>
      <c r="F17" s="2"/>
      <c r="G17" s="2"/>
      <c r="H17" s="2"/>
      <c r="I17" s="2"/>
    </row>
    <row r="18" spans="1:11">
      <c r="A18" s="103"/>
      <c r="B18" s="103"/>
      <c r="C18" s="103"/>
      <c r="D18" s="103"/>
      <c r="F18" s="2"/>
      <c r="G18" s="2"/>
      <c r="H18" s="2"/>
      <c r="I18" s="2"/>
    </row>
    <row r="19" spans="1:11">
      <c r="A19" s="103"/>
      <c r="B19" s="103"/>
      <c r="C19" s="103"/>
      <c r="D19" s="103"/>
      <c r="E19" s="4"/>
      <c r="F19" s="2"/>
      <c r="G19" s="2"/>
      <c r="H19" s="2"/>
      <c r="I19" s="2"/>
    </row>
    <row r="20" spans="1:11">
      <c r="A20" s="14"/>
      <c r="B20" s="16"/>
      <c r="C20" s="4"/>
      <c r="D20" s="2"/>
      <c r="E20" s="4"/>
      <c r="F20" s="2"/>
      <c r="G20" s="2"/>
      <c r="H20" s="2"/>
      <c r="I20" s="2"/>
    </row>
    <row r="21" spans="1:11" ht="15" customHeight="1">
      <c r="B21" s="16"/>
      <c r="C21" s="2"/>
      <c r="D21" s="4"/>
      <c r="E21" s="2"/>
      <c r="F21" s="2"/>
      <c r="G21" s="2"/>
      <c r="H21" s="2"/>
    </row>
    <row r="22" spans="1:11" s="14" customFormat="1">
      <c r="B22" s="16"/>
      <c r="C22" s="15"/>
      <c r="D22" s="16"/>
      <c r="E22" s="15"/>
      <c r="F22" s="15"/>
      <c r="G22" s="15"/>
      <c r="H22" s="15"/>
    </row>
    <row r="23" spans="1:11" s="14" customFormat="1">
      <c r="B23" s="16"/>
      <c r="C23" s="15"/>
      <c r="D23" s="16"/>
      <c r="E23" s="15"/>
      <c r="F23" s="15"/>
      <c r="G23" s="15"/>
      <c r="H23" s="15"/>
    </row>
    <row r="24" spans="1:11" s="14" customFormat="1">
      <c r="B24" s="16"/>
      <c r="C24" s="15"/>
      <c r="D24" s="16"/>
      <c r="E24" s="15"/>
      <c r="F24" s="15"/>
      <c r="G24" s="15"/>
      <c r="H24" s="15"/>
    </row>
    <row r="25" spans="1:11" s="14" customFormat="1">
      <c r="B25" s="16"/>
      <c r="C25" s="15"/>
      <c r="D25" s="16"/>
      <c r="E25" s="15"/>
      <c r="F25" s="15"/>
      <c r="G25" s="15"/>
      <c r="H25" s="15"/>
    </row>
    <row r="26" spans="1:11" s="14" customFormat="1">
      <c r="B26" s="16"/>
      <c r="C26" s="16"/>
      <c r="D26" s="15"/>
      <c r="E26" s="16"/>
      <c r="F26" s="15"/>
      <c r="G26" s="15"/>
      <c r="H26" s="15"/>
      <c r="I26" s="15"/>
    </row>
    <row r="27" spans="1:11">
      <c r="B27" s="16"/>
      <c r="C27" s="13"/>
      <c r="D27" s="11"/>
      <c r="E27" s="4"/>
      <c r="F27" s="2"/>
      <c r="G27" s="4"/>
      <c r="H27" s="2"/>
      <c r="I27" s="2"/>
      <c r="J27" s="2"/>
      <c r="K27" s="2"/>
    </row>
    <row r="28" spans="1:11">
      <c r="B28" s="18"/>
      <c r="C28" s="8"/>
      <c r="D28" s="8"/>
      <c r="E28" s="4"/>
      <c r="F28" s="3"/>
      <c r="G28" s="4"/>
      <c r="H28" s="4"/>
      <c r="I28" s="4"/>
      <c r="J28" s="4"/>
      <c r="K28" s="4"/>
    </row>
    <row r="29" spans="1:11">
      <c r="B29" s="16"/>
      <c r="C29" s="13"/>
      <c r="D29" s="11"/>
      <c r="E29" s="6"/>
      <c r="F29" s="2"/>
      <c r="G29" s="4"/>
      <c r="H29" s="2"/>
      <c r="I29" s="2"/>
      <c r="J29" s="2"/>
      <c r="K29" s="2"/>
    </row>
    <row r="30" spans="1:11">
      <c r="B30" s="16"/>
      <c r="C30" s="13"/>
      <c r="D30" s="11"/>
      <c r="E30" s="4"/>
      <c r="F30" s="2"/>
      <c r="G30" s="4"/>
      <c r="H30" s="2"/>
      <c r="I30" s="2"/>
      <c r="J30" s="2"/>
      <c r="K30" s="2"/>
    </row>
    <row r="31" spans="1:11">
      <c r="A31" s="2"/>
      <c r="E31" s="4"/>
    </row>
  </sheetData>
  <mergeCells count="2">
    <mergeCell ref="A16:D16"/>
    <mergeCell ref="A17:D17"/>
  </mergeCells>
  <pageMargins left="0.33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topLeftCell="A46" workbookViewId="0">
      <selection activeCell="C56" sqref="C56"/>
    </sheetView>
  </sheetViews>
  <sheetFormatPr defaultRowHeight="15"/>
  <cols>
    <col min="1" max="1" width="26.5703125" style="45" customWidth="1"/>
    <col min="2" max="2" width="14.7109375" style="43" customWidth="1"/>
    <col min="3" max="3" width="23.42578125" style="19" customWidth="1"/>
    <col min="4" max="4" width="16.7109375" style="40" customWidth="1"/>
    <col min="5" max="5" width="10.5703125" style="46" bestFit="1" customWidth="1"/>
    <col min="6" max="16384" width="9.140625" style="19"/>
  </cols>
  <sheetData>
    <row r="1" spans="1:5" ht="15.75">
      <c r="A1" s="44" t="s">
        <v>60</v>
      </c>
      <c r="B1" s="42" t="s">
        <v>61</v>
      </c>
      <c r="C1" s="50" t="s">
        <v>63</v>
      </c>
      <c r="D1" s="41" t="s">
        <v>61</v>
      </c>
      <c r="E1" s="68"/>
    </row>
    <row r="2" spans="1:5">
      <c r="A2" s="48" t="s">
        <v>0</v>
      </c>
      <c r="B2" s="49">
        <v>340.91</v>
      </c>
      <c r="C2" s="51" t="s">
        <v>56</v>
      </c>
      <c r="D2" s="66" t="s">
        <v>56</v>
      </c>
      <c r="E2" s="51" t="s">
        <v>56</v>
      </c>
    </row>
    <row r="3" spans="1:5">
      <c r="A3" s="157" t="s">
        <v>2</v>
      </c>
      <c r="B3" s="160">
        <v>5240.2299999999996</v>
      </c>
      <c r="C3" s="54" t="s">
        <v>17</v>
      </c>
      <c r="D3" s="55">
        <v>24.71</v>
      </c>
      <c r="E3" s="163">
        <f>SUM(D3:D6)</f>
        <v>4825.78</v>
      </c>
    </row>
    <row r="4" spans="1:5" ht="30">
      <c r="A4" s="158"/>
      <c r="B4" s="161"/>
      <c r="C4" s="56" t="s">
        <v>18</v>
      </c>
      <c r="D4" s="57">
        <v>3016.45</v>
      </c>
      <c r="E4" s="164"/>
    </row>
    <row r="5" spans="1:5" ht="30">
      <c r="A5" s="158"/>
      <c r="B5" s="161"/>
      <c r="C5" s="58" t="s">
        <v>19</v>
      </c>
      <c r="D5" s="57">
        <v>545.95000000000005</v>
      </c>
      <c r="E5" s="164"/>
    </row>
    <row r="6" spans="1:5">
      <c r="A6" s="159"/>
      <c r="B6" s="162"/>
      <c r="C6" s="59" t="s">
        <v>20</v>
      </c>
      <c r="D6" s="60">
        <v>1238.67</v>
      </c>
      <c r="E6" s="165"/>
    </row>
    <row r="7" spans="1:5">
      <c r="A7" s="38" t="s">
        <v>4</v>
      </c>
      <c r="B7" s="37">
        <v>2133.1</v>
      </c>
      <c r="C7" s="53" t="s">
        <v>56</v>
      </c>
      <c r="D7" s="47" t="s">
        <v>56</v>
      </c>
      <c r="E7" s="82" t="s">
        <v>56</v>
      </c>
    </row>
    <row r="8" spans="1:5">
      <c r="A8" s="154" t="s">
        <v>6</v>
      </c>
      <c r="B8" s="151">
        <v>626.36</v>
      </c>
      <c r="C8" s="54" t="s">
        <v>21</v>
      </c>
      <c r="D8" s="61">
        <v>171.92</v>
      </c>
      <c r="E8" s="148">
        <f>SUM(D8:D10)</f>
        <v>433.84</v>
      </c>
    </row>
    <row r="9" spans="1:5">
      <c r="A9" s="155"/>
      <c r="B9" s="152"/>
      <c r="C9" s="56" t="s">
        <v>22</v>
      </c>
      <c r="D9" s="62">
        <v>152.12</v>
      </c>
      <c r="E9" s="149"/>
    </row>
    <row r="10" spans="1:5">
      <c r="A10" s="156"/>
      <c r="B10" s="153"/>
      <c r="C10" s="59" t="s">
        <v>23</v>
      </c>
      <c r="D10" s="60">
        <v>109.8</v>
      </c>
      <c r="E10" s="150"/>
    </row>
    <row r="11" spans="1:5">
      <c r="A11" s="154" t="s">
        <v>8</v>
      </c>
      <c r="B11" s="151">
        <v>1791.52</v>
      </c>
      <c r="C11" s="54" t="s">
        <v>24</v>
      </c>
      <c r="D11" s="61">
        <v>658.01</v>
      </c>
      <c r="E11" s="148">
        <f>SUM(D11:D18)</f>
        <v>1791.5200000000002</v>
      </c>
    </row>
    <row r="12" spans="1:5">
      <c r="A12" s="155"/>
      <c r="B12" s="152"/>
      <c r="C12" s="56" t="s">
        <v>25</v>
      </c>
      <c r="D12" s="62">
        <v>493</v>
      </c>
      <c r="E12" s="149"/>
    </row>
    <row r="13" spans="1:5">
      <c r="A13" s="155"/>
      <c r="B13" s="152"/>
      <c r="C13" s="56" t="s">
        <v>26</v>
      </c>
      <c r="D13" s="62">
        <v>469.46</v>
      </c>
      <c r="E13" s="149"/>
    </row>
    <row r="14" spans="1:5">
      <c r="A14" s="155"/>
      <c r="B14" s="152"/>
      <c r="C14" s="56" t="s">
        <v>27</v>
      </c>
      <c r="D14" s="62">
        <v>59.15</v>
      </c>
      <c r="E14" s="149"/>
    </row>
    <row r="15" spans="1:5" ht="30">
      <c r="A15" s="155"/>
      <c r="B15" s="152"/>
      <c r="C15" s="56" t="s">
        <v>28</v>
      </c>
      <c r="D15" s="62">
        <v>15.99</v>
      </c>
      <c r="E15" s="149"/>
    </row>
    <row r="16" spans="1:5" ht="30">
      <c r="A16" s="155"/>
      <c r="B16" s="152"/>
      <c r="C16" s="56" t="s">
        <v>28</v>
      </c>
      <c r="D16" s="62">
        <v>23.97</v>
      </c>
      <c r="E16" s="149"/>
    </row>
    <row r="17" spans="1:5" ht="30">
      <c r="A17" s="155"/>
      <c r="B17" s="152"/>
      <c r="C17" s="56" t="s">
        <v>28</v>
      </c>
      <c r="D17" s="62">
        <v>47.97</v>
      </c>
      <c r="E17" s="149"/>
    </row>
    <row r="18" spans="1:5" ht="30">
      <c r="A18" s="156"/>
      <c r="B18" s="153"/>
      <c r="C18" s="59" t="s">
        <v>28</v>
      </c>
      <c r="D18" s="60">
        <v>23.97</v>
      </c>
      <c r="E18" s="150"/>
    </row>
    <row r="19" spans="1:5" ht="30">
      <c r="A19" s="154" t="s">
        <v>9</v>
      </c>
      <c r="B19" s="151">
        <v>811.03</v>
      </c>
      <c r="C19" s="54" t="s">
        <v>29</v>
      </c>
      <c r="D19" s="61">
        <v>80.7</v>
      </c>
      <c r="E19" s="148">
        <f>SUM(D19:D23)</f>
        <v>531.88</v>
      </c>
    </row>
    <row r="20" spans="1:5" ht="30">
      <c r="A20" s="155"/>
      <c r="B20" s="152"/>
      <c r="C20" s="56" t="s">
        <v>30</v>
      </c>
      <c r="D20" s="62">
        <v>161.13999999999999</v>
      </c>
      <c r="E20" s="149"/>
    </row>
    <row r="21" spans="1:5">
      <c r="A21" s="155"/>
      <c r="B21" s="152"/>
      <c r="C21" s="56" t="s">
        <v>31</v>
      </c>
      <c r="D21" s="62">
        <v>75.290000000000006</v>
      </c>
      <c r="E21" s="149"/>
    </row>
    <row r="22" spans="1:5" ht="30">
      <c r="A22" s="155"/>
      <c r="B22" s="152"/>
      <c r="C22" s="56" t="s">
        <v>32</v>
      </c>
      <c r="D22" s="62">
        <v>26.08</v>
      </c>
      <c r="E22" s="149"/>
    </row>
    <row r="23" spans="1:5">
      <c r="A23" s="156"/>
      <c r="B23" s="153"/>
      <c r="C23" s="59" t="s">
        <v>33</v>
      </c>
      <c r="D23" s="60">
        <v>188.67</v>
      </c>
      <c r="E23" s="150"/>
    </row>
    <row r="24" spans="1:5" ht="30">
      <c r="A24" s="154" t="s">
        <v>10</v>
      </c>
      <c r="B24" s="151">
        <v>6503.47</v>
      </c>
      <c r="C24" s="54" t="s">
        <v>34</v>
      </c>
      <c r="D24" s="61">
        <v>519.16</v>
      </c>
      <c r="E24" s="148">
        <f>SUM(D24:D37)</f>
        <v>6334.5099999999993</v>
      </c>
    </row>
    <row r="25" spans="1:5" ht="30">
      <c r="A25" s="155"/>
      <c r="B25" s="152"/>
      <c r="C25" s="56" t="s">
        <v>35</v>
      </c>
      <c r="D25" s="62">
        <v>400</v>
      </c>
      <c r="E25" s="149"/>
    </row>
    <row r="26" spans="1:5" ht="30">
      <c r="A26" s="155"/>
      <c r="B26" s="152"/>
      <c r="C26" s="56" t="s">
        <v>36</v>
      </c>
      <c r="D26" s="62">
        <v>363.13</v>
      </c>
      <c r="E26" s="149"/>
    </row>
    <row r="27" spans="1:5">
      <c r="A27" s="155"/>
      <c r="B27" s="152"/>
      <c r="C27" s="56" t="s">
        <v>37</v>
      </c>
      <c r="D27" s="62">
        <v>62.86</v>
      </c>
      <c r="E27" s="149"/>
    </row>
    <row r="28" spans="1:5" ht="45">
      <c r="A28" s="155"/>
      <c r="B28" s="152"/>
      <c r="C28" s="56" t="s">
        <v>38</v>
      </c>
      <c r="D28" s="62">
        <v>732</v>
      </c>
      <c r="E28" s="149"/>
    </row>
    <row r="29" spans="1:5" ht="30">
      <c r="A29" s="155"/>
      <c r="B29" s="152"/>
      <c r="C29" s="56" t="s">
        <v>39</v>
      </c>
      <c r="D29" s="62">
        <v>70.58</v>
      </c>
      <c r="E29" s="149"/>
    </row>
    <row r="30" spans="1:5" ht="30">
      <c r="A30" s="155"/>
      <c r="B30" s="152"/>
      <c r="C30" s="56" t="s">
        <v>40</v>
      </c>
      <c r="D30" s="62">
        <v>29.31</v>
      </c>
      <c r="E30" s="149"/>
    </row>
    <row r="31" spans="1:5" ht="30">
      <c r="A31" s="155"/>
      <c r="B31" s="152"/>
      <c r="C31" s="56" t="s">
        <v>41</v>
      </c>
      <c r="D31" s="62">
        <v>8</v>
      </c>
      <c r="E31" s="149"/>
    </row>
    <row r="32" spans="1:5">
      <c r="A32" s="155"/>
      <c r="B32" s="152"/>
      <c r="C32" s="56" t="s">
        <v>42</v>
      </c>
      <c r="D32" s="62">
        <v>60.28</v>
      </c>
      <c r="E32" s="149"/>
    </row>
    <row r="33" spans="1:5">
      <c r="A33" s="155"/>
      <c r="B33" s="152"/>
      <c r="C33" s="56" t="s">
        <v>43</v>
      </c>
      <c r="D33" s="62">
        <v>939.4</v>
      </c>
      <c r="E33" s="149"/>
    </row>
    <row r="34" spans="1:5">
      <c r="A34" s="155"/>
      <c r="B34" s="152"/>
      <c r="C34" s="56" t="s">
        <v>44</v>
      </c>
      <c r="D34" s="62">
        <v>502.35</v>
      </c>
      <c r="E34" s="149"/>
    </row>
    <row r="35" spans="1:5">
      <c r="A35" s="155"/>
      <c r="B35" s="152"/>
      <c r="C35" s="56" t="s">
        <v>45</v>
      </c>
      <c r="D35" s="62">
        <v>560.83000000000004</v>
      </c>
      <c r="E35" s="149"/>
    </row>
    <row r="36" spans="1:5">
      <c r="A36" s="155"/>
      <c r="B36" s="152"/>
      <c r="C36" s="63" t="s">
        <v>46</v>
      </c>
      <c r="D36" s="57">
        <v>310</v>
      </c>
      <c r="E36" s="149"/>
    </row>
    <row r="37" spans="1:5">
      <c r="A37" s="156"/>
      <c r="B37" s="153"/>
      <c r="C37" s="64" t="s">
        <v>47</v>
      </c>
      <c r="D37" s="65">
        <v>1776.61</v>
      </c>
      <c r="E37" s="150"/>
    </row>
    <row r="38" spans="1:5" ht="30">
      <c r="A38" s="38" t="s">
        <v>11</v>
      </c>
      <c r="B38" s="37">
        <v>2899.99</v>
      </c>
      <c r="C38" s="52" t="s">
        <v>48</v>
      </c>
      <c r="D38" s="18">
        <v>2000</v>
      </c>
      <c r="E38" s="83">
        <f>SUM(D38)</f>
        <v>2000</v>
      </c>
    </row>
    <row r="39" spans="1:5">
      <c r="A39" s="154" t="s">
        <v>12</v>
      </c>
      <c r="B39" s="151">
        <v>15339.86</v>
      </c>
      <c r="C39" s="54" t="s">
        <v>49</v>
      </c>
      <c r="D39" s="61">
        <v>183</v>
      </c>
      <c r="E39" s="148">
        <f>SUM(D39:D44)</f>
        <v>15339.86</v>
      </c>
    </row>
    <row r="40" spans="1:5">
      <c r="A40" s="155"/>
      <c r="B40" s="152"/>
      <c r="C40" s="56" t="s">
        <v>50</v>
      </c>
      <c r="D40" s="62">
        <v>366.61</v>
      </c>
      <c r="E40" s="149"/>
    </row>
    <row r="41" spans="1:5">
      <c r="A41" s="155"/>
      <c r="B41" s="152"/>
      <c r="C41" s="56" t="s">
        <v>51</v>
      </c>
      <c r="D41" s="62">
        <v>170</v>
      </c>
      <c r="E41" s="149"/>
    </row>
    <row r="42" spans="1:5" ht="30">
      <c r="A42" s="155"/>
      <c r="B42" s="152"/>
      <c r="C42" s="56" t="s">
        <v>52</v>
      </c>
      <c r="D42" s="62">
        <v>50</v>
      </c>
      <c r="E42" s="149"/>
    </row>
    <row r="43" spans="1:5">
      <c r="A43" s="155"/>
      <c r="B43" s="152"/>
      <c r="C43" s="56" t="s">
        <v>53</v>
      </c>
      <c r="D43" s="62">
        <v>6499.25</v>
      </c>
      <c r="E43" s="149"/>
    </row>
    <row r="44" spans="1:5">
      <c r="A44" s="156"/>
      <c r="B44" s="153"/>
      <c r="C44" s="59" t="s">
        <v>54</v>
      </c>
      <c r="D44" s="60">
        <v>8071</v>
      </c>
      <c r="E44" s="150"/>
    </row>
    <row r="45" spans="1:5" ht="30">
      <c r="A45" s="38" t="s">
        <v>13</v>
      </c>
      <c r="B45" s="37">
        <v>704.01</v>
      </c>
      <c r="C45" s="53" t="s">
        <v>56</v>
      </c>
      <c r="D45" s="39" t="s">
        <v>56</v>
      </c>
      <c r="E45" s="84" t="s">
        <v>56</v>
      </c>
    </row>
    <row r="46" spans="1:5">
      <c r="A46" s="48" t="s">
        <v>14</v>
      </c>
      <c r="B46" s="49">
        <v>3109.59</v>
      </c>
      <c r="C46" s="5" t="s">
        <v>55</v>
      </c>
      <c r="D46" s="30">
        <v>2037.25</v>
      </c>
      <c r="E46" s="85">
        <f>SUM(D46)</f>
        <v>2037.25</v>
      </c>
    </row>
    <row r="47" spans="1:5">
      <c r="A47" s="48" t="s">
        <v>15</v>
      </c>
      <c r="B47" s="49">
        <v>649.86</v>
      </c>
      <c r="C47" s="67" t="s">
        <v>56</v>
      </c>
      <c r="D47" s="66" t="s">
        <v>56</v>
      </c>
      <c r="E47" s="51" t="s">
        <v>56</v>
      </c>
    </row>
    <row r="48" spans="1:5">
      <c r="A48" s="23" t="s">
        <v>64</v>
      </c>
      <c r="B48" s="69">
        <f>SUM(B2:B47)</f>
        <v>40149.930000000008</v>
      </c>
      <c r="C48" s="146" t="s">
        <v>65</v>
      </c>
      <c r="D48" s="147"/>
      <c r="E48" s="86">
        <f>SUM(E3:E47)</f>
        <v>33294.639999999999</v>
      </c>
    </row>
    <row r="50" spans="1:5" ht="15.75">
      <c r="A50" s="72" t="s">
        <v>62</v>
      </c>
      <c r="B50" s="72" t="s">
        <v>61</v>
      </c>
      <c r="C50" s="75" t="s">
        <v>66</v>
      </c>
    </row>
    <row r="51" spans="1:5" ht="30">
      <c r="A51" s="73" t="s">
        <v>1</v>
      </c>
      <c r="B51" s="49">
        <v>12686.14</v>
      </c>
      <c r="C51" s="78">
        <v>12623.19</v>
      </c>
    </row>
    <row r="52" spans="1:5" ht="30">
      <c r="A52" s="74" t="s">
        <v>3</v>
      </c>
      <c r="B52" s="49">
        <v>844.06</v>
      </c>
      <c r="C52" s="79" t="s">
        <v>56</v>
      </c>
    </row>
    <row r="53" spans="1:5">
      <c r="A53" s="74" t="s">
        <v>5</v>
      </c>
      <c r="B53" s="49">
        <v>1235</v>
      </c>
      <c r="C53" s="78">
        <v>1180</v>
      </c>
    </row>
    <row r="54" spans="1:5" ht="30">
      <c r="A54" s="74" t="s">
        <v>7</v>
      </c>
      <c r="B54" s="49">
        <v>25017</v>
      </c>
      <c r="C54" s="78">
        <v>22173</v>
      </c>
    </row>
    <row r="55" spans="1:5" s="70" customFormat="1">
      <c r="A55" s="76" t="s">
        <v>16</v>
      </c>
      <c r="B55" s="69">
        <f>SUM(B51:B54)</f>
        <v>39782.199999999997</v>
      </c>
      <c r="C55" s="80">
        <f>SUM(C51:C54)</f>
        <v>35976.19</v>
      </c>
      <c r="D55" s="77"/>
      <c r="E55" s="71"/>
    </row>
    <row r="57" spans="1:5" ht="15.75">
      <c r="A57" s="33" t="s">
        <v>67</v>
      </c>
      <c r="C57" s="81">
        <f>SUM(B55-B48)</f>
        <v>-367.73000000001048</v>
      </c>
    </row>
    <row r="58" spans="1:5" ht="15.75">
      <c r="A58" s="33"/>
      <c r="C58" s="81"/>
    </row>
    <row r="59" spans="1:5" ht="15.75">
      <c r="A59" s="33" t="s">
        <v>68</v>
      </c>
      <c r="C59" s="81">
        <f>SUM(C55-E48)</f>
        <v>2681.5500000000029</v>
      </c>
    </row>
    <row r="62" spans="1:5">
      <c r="A62" s="145" t="s">
        <v>98</v>
      </c>
      <c r="B62" s="145"/>
      <c r="C62" s="145"/>
      <c r="D62" s="145"/>
      <c r="E62" s="145"/>
    </row>
    <row r="63" spans="1:5">
      <c r="A63" s="145" t="s">
        <v>99</v>
      </c>
      <c r="B63" s="145"/>
      <c r="C63" s="145"/>
      <c r="D63" s="145"/>
      <c r="E63" s="145"/>
    </row>
    <row r="64" spans="1:5">
      <c r="A64" s="145" t="s">
        <v>100</v>
      </c>
      <c r="B64" s="145"/>
      <c r="C64" s="145"/>
      <c r="D64" s="145"/>
      <c r="E64" s="145"/>
    </row>
    <row r="65" spans="1:5">
      <c r="A65" s="145" t="s">
        <v>101</v>
      </c>
      <c r="B65" s="145"/>
      <c r="C65" s="145"/>
      <c r="D65" s="145"/>
      <c r="E65" s="145"/>
    </row>
    <row r="66" spans="1:5">
      <c r="A66" s="145" t="s">
        <v>102</v>
      </c>
      <c r="B66" s="145"/>
      <c r="C66" s="145"/>
      <c r="D66" s="145"/>
      <c r="E66" s="145"/>
    </row>
    <row r="67" spans="1:5">
      <c r="A67" s="145" t="s">
        <v>103</v>
      </c>
      <c r="B67" s="145"/>
      <c r="C67" s="145"/>
      <c r="D67" s="145"/>
      <c r="E67" s="145"/>
    </row>
  </sheetData>
  <mergeCells count="25">
    <mergeCell ref="A3:A6"/>
    <mergeCell ref="B3:B6"/>
    <mergeCell ref="E3:E6"/>
    <mergeCell ref="A8:A10"/>
    <mergeCell ref="B8:B10"/>
    <mergeCell ref="E8:E10"/>
    <mergeCell ref="E11:E18"/>
    <mergeCell ref="B11:B18"/>
    <mergeCell ref="A11:A18"/>
    <mergeCell ref="B19:B23"/>
    <mergeCell ref="A19:A23"/>
    <mergeCell ref="E19:E23"/>
    <mergeCell ref="C48:D48"/>
    <mergeCell ref="E24:E37"/>
    <mergeCell ref="B24:B37"/>
    <mergeCell ref="A24:A37"/>
    <mergeCell ref="A39:A44"/>
    <mergeCell ref="B39:B44"/>
    <mergeCell ref="E39:E44"/>
    <mergeCell ref="A67:E67"/>
    <mergeCell ref="A62:E62"/>
    <mergeCell ref="A63:E63"/>
    <mergeCell ref="A64:E64"/>
    <mergeCell ref="A65:E65"/>
    <mergeCell ref="A66:E66"/>
  </mergeCells>
  <pageMargins left="0.35" right="0.34" top="0.33" bottom="0.75" header="0.2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F1" sqref="F1:I10"/>
    </sheetView>
  </sheetViews>
  <sheetFormatPr defaultRowHeight="15"/>
  <cols>
    <col min="1" max="1" width="11" style="14" bestFit="1" customWidth="1"/>
    <col min="2" max="2" width="53.85546875" style="14" bestFit="1" customWidth="1"/>
    <col min="3" max="3" width="9.140625" style="14"/>
    <col min="4" max="4" width="11.42578125" style="14" customWidth="1"/>
    <col min="5" max="5" width="1.85546875" style="14" customWidth="1"/>
    <col min="6" max="6" width="11" style="14" bestFit="1" customWidth="1"/>
    <col min="7" max="7" width="43.140625" style="14" bestFit="1" customWidth="1"/>
    <col min="8" max="8" width="7.7109375" style="14" bestFit="1" customWidth="1"/>
    <col min="9" max="9" width="8" style="14" bestFit="1" customWidth="1"/>
    <col min="10" max="16384" width="9.140625" style="14"/>
  </cols>
  <sheetData>
    <row r="1" spans="1:9" ht="30">
      <c r="A1" s="100" t="s">
        <v>90</v>
      </c>
      <c r="B1" s="100" t="s">
        <v>93</v>
      </c>
      <c r="C1" s="95" t="s">
        <v>91</v>
      </c>
      <c r="D1" s="96" t="s">
        <v>92</v>
      </c>
      <c r="E1" s="93"/>
      <c r="F1" s="100" t="s">
        <v>90</v>
      </c>
      <c r="G1" s="100" t="s">
        <v>93</v>
      </c>
      <c r="H1" s="95" t="s">
        <v>91</v>
      </c>
      <c r="I1" s="96" t="s">
        <v>92</v>
      </c>
    </row>
    <row r="2" spans="1:9">
      <c r="A2" s="97">
        <v>4</v>
      </c>
      <c r="B2" s="97" t="s">
        <v>69</v>
      </c>
      <c r="C2" s="98">
        <v>130.33000000000001</v>
      </c>
      <c r="D2" s="98">
        <v>521.32000000000005</v>
      </c>
      <c r="F2" s="97">
        <v>1</v>
      </c>
      <c r="G2" s="99" t="s">
        <v>70</v>
      </c>
      <c r="H2" s="98">
        <v>19</v>
      </c>
      <c r="I2" s="98">
        <v>19</v>
      </c>
    </row>
    <row r="3" spans="1:9">
      <c r="A3" s="97">
        <v>3</v>
      </c>
      <c r="B3" s="97" t="s">
        <v>69</v>
      </c>
      <c r="C3" s="98">
        <v>130.33000000000001</v>
      </c>
      <c r="D3" s="98">
        <v>390.99</v>
      </c>
      <c r="F3" s="97">
        <v>1</v>
      </c>
      <c r="G3" s="99" t="s">
        <v>71</v>
      </c>
      <c r="H3" s="98">
        <v>36</v>
      </c>
      <c r="I3" s="98">
        <v>36</v>
      </c>
    </row>
    <row r="4" spans="1:9">
      <c r="A4" s="97">
        <v>6</v>
      </c>
      <c r="B4" s="97" t="s">
        <v>73</v>
      </c>
      <c r="C4" s="98">
        <v>3.84</v>
      </c>
      <c r="D4" s="98">
        <v>23.04</v>
      </c>
      <c r="F4" s="97">
        <v>2</v>
      </c>
      <c r="G4" s="99" t="s">
        <v>72</v>
      </c>
      <c r="H4" s="98">
        <v>75</v>
      </c>
      <c r="I4" s="98">
        <v>150</v>
      </c>
    </row>
    <row r="5" spans="1:9">
      <c r="A5" s="97">
        <v>6</v>
      </c>
      <c r="B5" s="97" t="s">
        <v>74</v>
      </c>
      <c r="C5" s="98">
        <v>5.24</v>
      </c>
      <c r="D5" s="98">
        <v>31.44</v>
      </c>
      <c r="F5" s="97">
        <v>1</v>
      </c>
      <c r="G5" s="99" t="s">
        <v>81</v>
      </c>
      <c r="H5" s="98">
        <v>75.290000000000006</v>
      </c>
      <c r="I5" s="98">
        <v>75.290000000000006</v>
      </c>
    </row>
    <row r="6" spans="1:9">
      <c r="A6" s="97">
        <v>1</v>
      </c>
      <c r="B6" s="97" t="s">
        <v>75</v>
      </c>
      <c r="C6" s="98">
        <v>51.52</v>
      </c>
      <c r="D6" s="98">
        <v>51.52</v>
      </c>
      <c r="F6" s="97">
        <v>4</v>
      </c>
      <c r="G6" s="99" t="s">
        <v>84</v>
      </c>
      <c r="H6" s="98">
        <v>6.52</v>
      </c>
      <c r="I6" s="98">
        <v>26.08</v>
      </c>
    </row>
    <row r="7" spans="1:9" ht="30">
      <c r="A7" s="102" t="s">
        <v>76</v>
      </c>
      <c r="B7" s="97" t="s">
        <v>77</v>
      </c>
      <c r="C7" s="98">
        <v>0.81299999999999994</v>
      </c>
      <c r="D7" s="98">
        <v>162.6</v>
      </c>
      <c r="F7" s="97">
        <v>5</v>
      </c>
      <c r="G7" s="99" t="s">
        <v>87</v>
      </c>
      <c r="H7" s="98">
        <v>29</v>
      </c>
      <c r="I7" s="98">
        <v>145</v>
      </c>
    </row>
    <row r="8" spans="1:9" ht="30">
      <c r="A8" s="97">
        <v>1</v>
      </c>
      <c r="B8" s="99" t="s">
        <v>83</v>
      </c>
      <c r="C8" s="98">
        <v>59.15</v>
      </c>
      <c r="D8" s="98">
        <v>59.15</v>
      </c>
      <c r="F8" s="97">
        <v>5</v>
      </c>
      <c r="G8" s="99" t="s">
        <v>88</v>
      </c>
      <c r="H8" s="98">
        <v>70</v>
      </c>
      <c r="I8" s="98">
        <v>350</v>
      </c>
    </row>
    <row r="9" spans="1:9">
      <c r="A9" s="97">
        <v>42</v>
      </c>
      <c r="B9" s="97" t="s">
        <v>78</v>
      </c>
      <c r="C9" s="98">
        <v>4.4000000000000004</v>
      </c>
      <c r="D9" s="98">
        <v>184.8</v>
      </c>
      <c r="F9" s="97">
        <v>1</v>
      </c>
      <c r="G9" s="99" t="s">
        <v>89</v>
      </c>
      <c r="H9" s="98">
        <v>39.99</v>
      </c>
      <c r="I9" s="98">
        <v>39.99</v>
      </c>
    </row>
    <row r="10" spans="1:9">
      <c r="A10" s="97">
        <v>28</v>
      </c>
      <c r="B10" s="97" t="s">
        <v>79</v>
      </c>
      <c r="C10" s="98">
        <v>4.4000000000000004</v>
      </c>
      <c r="D10" s="98">
        <v>123.20000000000002</v>
      </c>
      <c r="F10" s="166" t="s">
        <v>95</v>
      </c>
      <c r="G10" s="166"/>
      <c r="H10" s="166"/>
      <c r="I10" s="101">
        <f>SUM(I2:I9)</f>
        <v>841.36</v>
      </c>
    </row>
    <row r="11" spans="1:9">
      <c r="A11" s="97">
        <v>2</v>
      </c>
      <c r="B11" s="97" t="s">
        <v>80</v>
      </c>
      <c r="C11" s="98">
        <v>25.9</v>
      </c>
      <c r="D11" s="98">
        <v>51.8</v>
      </c>
    </row>
    <row r="12" spans="1:9" ht="30">
      <c r="A12" s="97">
        <v>1</v>
      </c>
      <c r="B12" s="99" t="s">
        <v>82</v>
      </c>
      <c r="C12" s="98">
        <v>8</v>
      </c>
      <c r="D12" s="98">
        <v>8</v>
      </c>
    </row>
    <row r="13" spans="1:9">
      <c r="A13" s="97">
        <v>4</v>
      </c>
      <c r="B13" s="99" t="s">
        <v>85</v>
      </c>
      <c r="C13" s="98">
        <v>15.99</v>
      </c>
      <c r="D13" s="98">
        <v>63.96</v>
      </c>
      <c r="F13" s="91"/>
      <c r="G13" s="94"/>
      <c r="H13" s="92"/>
      <c r="I13" s="92"/>
    </row>
    <row r="14" spans="1:9">
      <c r="A14" s="97">
        <v>6</v>
      </c>
      <c r="B14" s="99" t="s">
        <v>86</v>
      </c>
      <c r="C14" s="98">
        <v>7.99</v>
      </c>
      <c r="D14" s="98">
        <v>47.94</v>
      </c>
      <c r="E14" s="92"/>
    </row>
    <row r="15" spans="1:9">
      <c r="A15" s="166" t="s">
        <v>94</v>
      </c>
      <c r="B15" s="166"/>
      <c r="C15" s="166"/>
      <c r="D15" s="101">
        <f>SUM(D2:D14)</f>
        <v>1719.7600000000002</v>
      </c>
    </row>
  </sheetData>
  <mergeCells count="2">
    <mergeCell ref="A15:C15"/>
    <mergeCell ref="F10:H10"/>
  </mergeCells>
  <pageMargins left="0.7" right="0.7" top="0.75" bottom="0.75" header="0.3" footer="0.3"/>
  <pageSetup paperSize="12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tabSelected="1" topLeftCell="A60" workbookViewId="0">
      <selection activeCell="C74" sqref="C74"/>
    </sheetView>
  </sheetViews>
  <sheetFormatPr defaultRowHeight="15"/>
  <cols>
    <col min="1" max="1" width="21" style="45" customWidth="1"/>
    <col min="2" max="2" width="10.5703125" style="43" bestFit="1" customWidth="1"/>
    <col min="3" max="3" width="17.85546875" style="19" customWidth="1"/>
    <col min="4" max="4" width="9.5703125" style="40" bestFit="1" customWidth="1"/>
    <col min="5" max="5" width="11.42578125" style="46" bestFit="1" customWidth="1"/>
    <col min="6" max="6" width="11" style="19" bestFit="1" customWidth="1"/>
    <col min="7" max="7" width="32.85546875" style="19" customWidth="1"/>
    <col min="8" max="8" width="9.140625" style="19"/>
    <col min="9" max="9" width="10.5703125" style="19" bestFit="1" customWidth="1"/>
    <col min="10" max="16384" width="9.140625" style="19"/>
  </cols>
  <sheetData>
    <row r="1" spans="1:9" ht="31.5">
      <c r="A1" s="107" t="s">
        <v>60</v>
      </c>
      <c r="B1" s="108" t="s">
        <v>61</v>
      </c>
      <c r="C1" s="109" t="s">
        <v>63</v>
      </c>
      <c r="D1" s="110" t="s">
        <v>61</v>
      </c>
      <c r="E1" s="111"/>
    </row>
    <row r="2" spans="1:9">
      <c r="A2" s="112" t="s">
        <v>0</v>
      </c>
      <c r="B2" s="49">
        <v>340.91</v>
      </c>
      <c r="C2" s="51" t="s">
        <v>56</v>
      </c>
      <c r="D2" s="66" t="s">
        <v>56</v>
      </c>
      <c r="E2" s="113" t="s">
        <v>56</v>
      </c>
    </row>
    <row r="3" spans="1:9">
      <c r="A3" s="170" t="s">
        <v>2</v>
      </c>
      <c r="B3" s="160">
        <v>5240.2299999999996</v>
      </c>
      <c r="C3" s="54" t="s">
        <v>17</v>
      </c>
      <c r="D3" s="87">
        <v>24.71</v>
      </c>
      <c r="E3" s="188">
        <f>SUM(D3:D6)</f>
        <v>4825.78</v>
      </c>
    </row>
    <row r="4" spans="1:9" ht="30">
      <c r="A4" s="186"/>
      <c r="B4" s="161"/>
      <c r="C4" s="56" t="s">
        <v>18</v>
      </c>
      <c r="D4" s="88">
        <v>3016.45</v>
      </c>
      <c r="E4" s="189"/>
    </row>
    <row r="5" spans="1:9" ht="30">
      <c r="A5" s="186"/>
      <c r="B5" s="161"/>
      <c r="C5" s="58" t="s">
        <v>19</v>
      </c>
      <c r="D5" s="88">
        <v>545.95000000000005</v>
      </c>
      <c r="E5" s="189"/>
    </row>
    <row r="6" spans="1:9">
      <c r="A6" s="187"/>
      <c r="B6" s="162"/>
      <c r="C6" s="59" t="s">
        <v>20</v>
      </c>
      <c r="D6" s="60">
        <v>1238.67</v>
      </c>
      <c r="E6" s="190"/>
    </row>
    <row r="7" spans="1:9">
      <c r="A7" s="114" t="s">
        <v>4</v>
      </c>
      <c r="B7" s="90">
        <v>2133.1</v>
      </c>
      <c r="C7" s="53" t="s">
        <v>56</v>
      </c>
      <c r="D7" s="47" t="s">
        <v>56</v>
      </c>
      <c r="E7" s="115" t="s">
        <v>56</v>
      </c>
    </row>
    <row r="8" spans="1:9" ht="30">
      <c r="A8" s="176" t="s">
        <v>6</v>
      </c>
      <c r="B8" s="151">
        <v>626.36</v>
      </c>
      <c r="C8" s="54" t="s">
        <v>21</v>
      </c>
      <c r="D8" s="61">
        <v>171.92</v>
      </c>
      <c r="E8" s="179">
        <f>SUM(D8:D10)</f>
        <v>433.84</v>
      </c>
    </row>
    <row r="9" spans="1:9">
      <c r="A9" s="177"/>
      <c r="B9" s="152"/>
      <c r="C9" s="56" t="s">
        <v>22</v>
      </c>
      <c r="D9" s="62">
        <v>152.12</v>
      </c>
      <c r="E9" s="180"/>
    </row>
    <row r="10" spans="1:9" ht="30">
      <c r="A10" s="178"/>
      <c r="B10" s="153"/>
      <c r="C10" s="59" t="s">
        <v>23</v>
      </c>
      <c r="D10" s="60">
        <v>109.8</v>
      </c>
      <c r="E10" s="181"/>
    </row>
    <row r="11" spans="1:9" ht="30">
      <c r="A11" s="176" t="s">
        <v>8</v>
      </c>
      <c r="B11" s="151">
        <v>1791.52</v>
      </c>
      <c r="C11" s="170" t="s">
        <v>24</v>
      </c>
      <c r="D11" s="172">
        <v>658.01</v>
      </c>
      <c r="E11" s="179">
        <f>SUM(D11:D25)</f>
        <v>1791.5200000000002</v>
      </c>
      <c r="F11" s="104" t="s">
        <v>90</v>
      </c>
      <c r="G11" s="122" t="s">
        <v>93</v>
      </c>
      <c r="H11" s="95" t="s">
        <v>91</v>
      </c>
      <c r="I11" s="96" t="s">
        <v>92</v>
      </c>
    </row>
    <row r="12" spans="1:9">
      <c r="A12" s="171"/>
      <c r="B12" s="182"/>
      <c r="C12" s="171"/>
      <c r="D12" s="168"/>
      <c r="E12" s="184"/>
      <c r="F12" s="105">
        <v>4</v>
      </c>
      <c r="G12" s="99" t="s">
        <v>69</v>
      </c>
      <c r="H12" s="98">
        <v>130.33000000000001</v>
      </c>
      <c r="I12" s="98">
        <v>521.32000000000005</v>
      </c>
    </row>
    <row r="13" spans="1:9">
      <c r="A13" s="177"/>
      <c r="B13" s="152"/>
      <c r="C13" s="173" t="s">
        <v>25</v>
      </c>
      <c r="D13" s="167">
        <v>493</v>
      </c>
      <c r="E13" s="180"/>
      <c r="F13" s="105">
        <v>3</v>
      </c>
      <c r="G13" s="99" t="s">
        <v>69</v>
      </c>
      <c r="H13" s="98">
        <v>130.33000000000001</v>
      </c>
      <c r="I13" s="98">
        <v>390.99</v>
      </c>
    </row>
    <row r="14" spans="1:9" ht="30">
      <c r="A14" s="177"/>
      <c r="B14" s="152"/>
      <c r="C14" s="171"/>
      <c r="D14" s="168"/>
      <c r="E14" s="180"/>
      <c r="F14" s="105">
        <v>6</v>
      </c>
      <c r="G14" s="99" t="s">
        <v>73</v>
      </c>
      <c r="H14" s="98">
        <v>3.84</v>
      </c>
      <c r="I14" s="98">
        <v>23.04</v>
      </c>
    </row>
    <row r="15" spans="1:9" ht="30">
      <c r="A15" s="177"/>
      <c r="B15" s="152"/>
      <c r="C15" s="173" t="s">
        <v>26</v>
      </c>
      <c r="D15" s="167">
        <v>469.46</v>
      </c>
      <c r="E15" s="180"/>
      <c r="F15" s="105">
        <v>6</v>
      </c>
      <c r="G15" s="99" t="s">
        <v>74</v>
      </c>
      <c r="H15" s="98">
        <v>5.24</v>
      </c>
      <c r="I15" s="98">
        <v>31.44</v>
      </c>
    </row>
    <row r="16" spans="1:9">
      <c r="A16" s="177"/>
      <c r="B16" s="152"/>
      <c r="C16" s="171"/>
      <c r="D16" s="168"/>
      <c r="E16" s="180"/>
      <c r="F16" s="105">
        <v>1</v>
      </c>
      <c r="G16" s="99" t="s">
        <v>75</v>
      </c>
      <c r="H16" s="98">
        <v>51.52</v>
      </c>
      <c r="I16" s="98">
        <v>51.52</v>
      </c>
    </row>
    <row r="17" spans="1:9">
      <c r="A17" s="177"/>
      <c r="B17" s="152"/>
      <c r="C17" s="173" t="s">
        <v>27</v>
      </c>
      <c r="D17" s="167">
        <v>59.15</v>
      </c>
      <c r="E17" s="180"/>
      <c r="F17" s="106" t="s">
        <v>76</v>
      </c>
      <c r="G17" s="99" t="s">
        <v>77</v>
      </c>
      <c r="H17" s="98">
        <v>0.81299999999999994</v>
      </c>
      <c r="I17" s="98">
        <v>162.6</v>
      </c>
    </row>
    <row r="18" spans="1:9" ht="30">
      <c r="A18" s="177"/>
      <c r="B18" s="152"/>
      <c r="C18" s="171"/>
      <c r="D18" s="168"/>
      <c r="E18" s="180"/>
      <c r="F18" s="105">
        <v>1</v>
      </c>
      <c r="G18" s="99" t="s">
        <v>83</v>
      </c>
      <c r="H18" s="98">
        <v>59.15</v>
      </c>
      <c r="I18" s="98">
        <v>59.15</v>
      </c>
    </row>
    <row r="19" spans="1:9" ht="30">
      <c r="A19" s="177"/>
      <c r="B19" s="152"/>
      <c r="C19" s="173" t="s">
        <v>28</v>
      </c>
      <c r="D19" s="167">
        <v>15.99</v>
      </c>
      <c r="E19" s="180"/>
      <c r="F19" s="105">
        <v>42</v>
      </c>
      <c r="G19" s="99" t="s">
        <v>78</v>
      </c>
      <c r="H19" s="98">
        <v>4.4000000000000004</v>
      </c>
      <c r="I19" s="98">
        <v>184.8</v>
      </c>
    </row>
    <row r="20" spans="1:9" ht="30">
      <c r="A20" s="177"/>
      <c r="B20" s="152"/>
      <c r="C20" s="171"/>
      <c r="D20" s="168"/>
      <c r="E20" s="180"/>
      <c r="F20" s="105">
        <v>28</v>
      </c>
      <c r="G20" s="99" t="s">
        <v>79</v>
      </c>
      <c r="H20" s="98">
        <v>4.4000000000000004</v>
      </c>
      <c r="I20" s="98">
        <v>123.20000000000002</v>
      </c>
    </row>
    <row r="21" spans="1:9" ht="30">
      <c r="A21" s="177"/>
      <c r="B21" s="152"/>
      <c r="C21" s="173" t="s">
        <v>28</v>
      </c>
      <c r="D21" s="167">
        <v>23.97</v>
      </c>
      <c r="E21" s="180"/>
      <c r="F21" s="105">
        <v>2</v>
      </c>
      <c r="G21" s="99" t="s">
        <v>80</v>
      </c>
      <c r="H21" s="98">
        <v>25.9</v>
      </c>
      <c r="I21" s="98">
        <v>51.8</v>
      </c>
    </row>
    <row r="22" spans="1:9" ht="60">
      <c r="A22" s="177"/>
      <c r="B22" s="152"/>
      <c r="C22" s="171"/>
      <c r="D22" s="168"/>
      <c r="E22" s="180"/>
      <c r="F22" s="105">
        <v>1</v>
      </c>
      <c r="G22" s="99" t="s">
        <v>82</v>
      </c>
      <c r="H22" s="98">
        <v>8</v>
      </c>
      <c r="I22" s="98">
        <v>8</v>
      </c>
    </row>
    <row r="23" spans="1:9">
      <c r="A23" s="177"/>
      <c r="B23" s="152"/>
      <c r="C23" s="173" t="s">
        <v>28</v>
      </c>
      <c r="D23" s="167">
        <v>47.97</v>
      </c>
      <c r="E23" s="180"/>
      <c r="F23" s="105">
        <v>4</v>
      </c>
      <c r="G23" s="99" t="s">
        <v>85</v>
      </c>
      <c r="H23" s="98">
        <v>15.99</v>
      </c>
      <c r="I23" s="98">
        <v>63.96</v>
      </c>
    </row>
    <row r="24" spans="1:9">
      <c r="A24" s="173"/>
      <c r="B24" s="183"/>
      <c r="C24" s="171"/>
      <c r="D24" s="168"/>
      <c r="E24" s="185"/>
      <c r="F24" s="105">
        <v>6</v>
      </c>
      <c r="G24" s="99" t="s">
        <v>86</v>
      </c>
      <c r="H24" s="98">
        <v>7.99</v>
      </c>
      <c r="I24" s="98">
        <v>47.94</v>
      </c>
    </row>
    <row r="25" spans="1:9" ht="30">
      <c r="A25" s="178"/>
      <c r="B25" s="153"/>
      <c r="C25" s="59" t="s">
        <v>28</v>
      </c>
      <c r="D25" s="60">
        <v>23.97</v>
      </c>
      <c r="E25" s="181"/>
      <c r="F25" s="169" t="s">
        <v>94</v>
      </c>
      <c r="G25" s="166"/>
      <c r="H25" s="166"/>
      <c r="I25" s="101">
        <f>SUM(I12:I24)</f>
        <v>1719.7600000000002</v>
      </c>
    </row>
    <row r="26" spans="1:9" ht="30">
      <c r="A26" s="176" t="s">
        <v>9</v>
      </c>
      <c r="B26" s="151">
        <v>811.03</v>
      </c>
      <c r="C26" s="170" t="s">
        <v>29</v>
      </c>
      <c r="D26" s="172">
        <v>80.7</v>
      </c>
      <c r="E26" s="179">
        <f>SUM(D26:D34)</f>
        <v>531.88</v>
      </c>
      <c r="F26" s="104" t="s">
        <v>90</v>
      </c>
      <c r="G26" s="122" t="s">
        <v>93</v>
      </c>
      <c r="H26" s="95" t="s">
        <v>91</v>
      </c>
      <c r="I26" s="96" t="s">
        <v>92</v>
      </c>
    </row>
    <row r="27" spans="1:9">
      <c r="A27" s="171"/>
      <c r="B27" s="182"/>
      <c r="C27" s="171"/>
      <c r="D27" s="168"/>
      <c r="E27" s="184"/>
      <c r="F27" s="105">
        <v>1</v>
      </c>
      <c r="G27" s="99" t="s">
        <v>70</v>
      </c>
      <c r="H27" s="98">
        <v>19</v>
      </c>
      <c r="I27" s="98">
        <v>19</v>
      </c>
    </row>
    <row r="28" spans="1:9">
      <c r="A28" s="177"/>
      <c r="B28" s="152"/>
      <c r="C28" s="173" t="s">
        <v>30</v>
      </c>
      <c r="D28" s="167">
        <v>161.13999999999999</v>
      </c>
      <c r="E28" s="180"/>
      <c r="F28" s="105">
        <v>1</v>
      </c>
      <c r="G28" s="99" t="s">
        <v>71</v>
      </c>
      <c r="H28" s="98">
        <v>36</v>
      </c>
      <c r="I28" s="98">
        <v>36</v>
      </c>
    </row>
    <row r="29" spans="1:9">
      <c r="A29" s="177"/>
      <c r="B29" s="152"/>
      <c r="C29" s="171"/>
      <c r="D29" s="168"/>
      <c r="E29" s="180"/>
      <c r="F29" s="105">
        <v>2</v>
      </c>
      <c r="G29" s="99" t="s">
        <v>72</v>
      </c>
      <c r="H29" s="98">
        <v>75</v>
      </c>
      <c r="I29" s="98">
        <v>150</v>
      </c>
    </row>
    <row r="30" spans="1:9">
      <c r="A30" s="177"/>
      <c r="B30" s="152"/>
      <c r="C30" s="173" t="s">
        <v>31</v>
      </c>
      <c r="D30" s="167">
        <v>75.290000000000006</v>
      </c>
      <c r="E30" s="180"/>
      <c r="F30" s="105">
        <v>1</v>
      </c>
      <c r="G30" s="99" t="s">
        <v>81</v>
      </c>
      <c r="H30" s="98">
        <v>75.290000000000006</v>
      </c>
      <c r="I30" s="98">
        <v>75.290000000000006</v>
      </c>
    </row>
    <row r="31" spans="1:9" ht="30">
      <c r="A31" s="177"/>
      <c r="B31" s="152"/>
      <c r="C31" s="171"/>
      <c r="D31" s="168"/>
      <c r="E31" s="180"/>
      <c r="F31" s="105">
        <v>4</v>
      </c>
      <c r="G31" s="99" t="s">
        <v>84</v>
      </c>
      <c r="H31" s="98">
        <v>6.52</v>
      </c>
      <c r="I31" s="98">
        <v>26.08</v>
      </c>
    </row>
    <row r="32" spans="1:9" ht="30">
      <c r="A32" s="177"/>
      <c r="B32" s="152"/>
      <c r="C32" s="173" t="s">
        <v>32</v>
      </c>
      <c r="D32" s="167">
        <v>26.08</v>
      </c>
      <c r="E32" s="180"/>
      <c r="F32" s="105">
        <v>5</v>
      </c>
      <c r="G32" s="99" t="s">
        <v>87</v>
      </c>
      <c r="H32" s="98">
        <v>29</v>
      </c>
      <c r="I32" s="98">
        <v>145</v>
      </c>
    </row>
    <row r="33" spans="1:9">
      <c r="A33" s="173"/>
      <c r="B33" s="183"/>
      <c r="C33" s="171"/>
      <c r="D33" s="168"/>
      <c r="E33" s="185"/>
      <c r="F33" s="105">
        <v>1</v>
      </c>
      <c r="G33" s="99" t="s">
        <v>89</v>
      </c>
      <c r="H33" s="98">
        <v>39.99</v>
      </c>
      <c r="I33" s="98">
        <v>39.99</v>
      </c>
    </row>
    <row r="34" spans="1:9" ht="30">
      <c r="A34" s="178"/>
      <c r="B34" s="153"/>
      <c r="C34" s="59" t="s">
        <v>33</v>
      </c>
      <c r="D34" s="60">
        <v>188.67</v>
      </c>
      <c r="E34" s="181"/>
      <c r="F34" s="169" t="s">
        <v>95</v>
      </c>
      <c r="G34" s="166"/>
      <c r="H34" s="166"/>
      <c r="I34" s="101">
        <f>SUM(I27:I33)</f>
        <v>491.36</v>
      </c>
    </row>
    <row r="35" spans="1:9" ht="30">
      <c r="A35" s="176" t="s">
        <v>10</v>
      </c>
      <c r="B35" s="151">
        <v>6503.47</v>
      </c>
      <c r="C35" s="54" t="s">
        <v>34</v>
      </c>
      <c r="D35" s="61">
        <v>519.16</v>
      </c>
      <c r="E35" s="179">
        <f>SUM(D35:D48)</f>
        <v>6334.5099999999993</v>
      </c>
    </row>
    <row r="36" spans="1:9" ht="30">
      <c r="A36" s="177"/>
      <c r="B36" s="152"/>
      <c r="C36" s="56" t="s">
        <v>35</v>
      </c>
      <c r="D36" s="62">
        <v>400</v>
      </c>
      <c r="E36" s="180"/>
    </row>
    <row r="37" spans="1:9" ht="30">
      <c r="A37" s="177"/>
      <c r="B37" s="152"/>
      <c r="C37" s="56" t="s">
        <v>36</v>
      </c>
      <c r="D37" s="62">
        <v>363.13</v>
      </c>
      <c r="E37" s="180"/>
    </row>
    <row r="38" spans="1:9" ht="30">
      <c r="A38" s="177"/>
      <c r="B38" s="152"/>
      <c r="C38" s="56" t="s">
        <v>37</v>
      </c>
      <c r="D38" s="62">
        <v>62.86</v>
      </c>
      <c r="E38" s="180"/>
    </row>
    <row r="39" spans="1:9" ht="45">
      <c r="A39" s="177"/>
      <c r="B39" s="152"/>
      <c r="C39" s="56" t="s">
        <v>38</v>
      </c>
      <c r="D39" s="62">
        <v>732</v>
      </c>
      <c r="E39" s="180"/>
    </row>
    <row r="40" spans="1:9" ht="30">
      <c r="A40" s="177"/>
      <c r="B40" s="152"/>
      <c r="C40" s="56" t="s">
        <v>39</v>
      </c>
      <c r="D40" s="62">
        <v>70.58</v>
      </c>
      <c r="E40" s="180"/>
    </row>
    <row r="41" spans="1:9" ht="45">
      <c r="A41" s="177"/>
      <c r="B41" s="152"/>
      <c r="C41" s="56" t="s">
        <v>40</v>
      </c>
      <c r="D41" s="62">
        <v>29.31</v>
      </c>
      <c r="E41" s="180"/>
    </row>
    <row r="42" spans="1:9" ht="30">
      <c r="A42" s="177"/>
      <c r="B42" s="152"/>
      <c r="C42" s="56" t="s">
        <v>41</v>
      </c>
      <c r="D42" s="62">
        <v>8</v>
      </c>
      <c r="E42" s="180"/>
    </row>
    <row r="43" spans="1:9">
      <c r="A43" s="177"/>
      <c r="B43" s="152"/>
      <c r="C43" s="56" t="s">
        <v>42</v>
      </c>
      <c r="D43" s="62">
        <v>60.28</v>
      </c>
      <c r="E43" s="180"/>
    </row>
    <row r="44" spans="1:9">
      <c r="A44" s="177"/>
      <c r="B44" s="152"/>
      <c r="C44" s="56" t="s">
        <v>43</v>
      </c>
      <c r="D44" s="62">
        <v>939.4</v>
      </c>
      <c r="E44" s="180"/>
    </row>
    <row r="45" spans="1:9">
      <c r="A45" s="177"/>
      <c r="B45" s="152"/>
      <c r="C45" s="56" t="s">
        <v>44</v>
      </c>
      <c r="D45" s="62">
        <v>502.35</v>
      </c>
      <c r="E45" s="180"/>
    </row>
    <row r="46" spans="1:9">
      <c r="A46" s="177"/>
      <c r="B46" s="152"/>
      <c r="C46" s="56" t="s">
        <v>45</v>
      </c>
      <c r="D46" s="62">
        <v>560.83000000000004</v>
      </c>
      <c r="E46" s="180"/>
    </row>
    <row r="47" spans="1:9">
      <c r="A47" s="177"/>
      <c r="B47" s="152"/>
      <c r="C47" s="63" t="s">
        <v>46</v>
      </c>
      <c r="D47" s="88">
        <v>310</v>
      </c>
      <c r="E47" s="180"/>
    </row>
    <row r="48" spans="1:9">
      <c r="A48" s="178"/>
      <c r="B48" s="153"/>
      <c r="C48" s="64" t="s">
        <v>47</v>
      </c>
      <c r="D48" s="89">
        <v>1776.61</v>
      </c>
      <c r="E48" s="181"/>
    </row>
    <row r="49" spans="1:9" ht="45">
      <c r="A49" s="114" t="s">
        <v>11</v>
      </c>
      <c r="B49" s="90">
        <v>2899.99</v>
      </c>
      <c r="C49" s="52" t="s">
        <v>48</v>
      </c>
      <c r="D49" s="18">
        <v>2000</v>
      </c>
      <c r="E49" s="116">
        <f>SUM(D49)</f>
        <v>2000</v>
      </c>
    </row>
    <row r="50" spans="1:9">
      <c r="A50" s="176" t="s">
        <v>12</v>
      </c>
      <c r="B50" s="151">
        <v>15339.86</v>
      </c>
      <c r="C50" s="54" t="s">
        <v>49</v>
      </c>
      <c r="D50" s="61">
        <v>183</v>
      </c>
      <c r="E50" s="179">
        <f>SUM(D50:D55)</f>
        <v>15339.86</v>
      </c>
    </row>
    <row r="51" spans="1:9">
      <c r="A51" s="177"/>
      <c r="B51" s="152"/>
      <c r="C51" s="56" t="s">
        <v>50</v>
      </c>
      <c r="D51" s="62">
        <v>366.61</v>
      </c>
      <c r="E51" s="180"/>
    </row>
    <row r="52" spans="1:9">
      <c r="A52" s="177"/>
      <c r="B52" s="152"/>
      <c r="C52" s="56" t="s">
        <v>51</v>
      </c>
      <c r="D52" s="62">
        <v>170</v>
      </c>
      <c r="E52" s="180"/>
    </row>
    <row r="53" spans="1:9" ht="30">
      <c r="A53" s="177"/>
      <c r="B53" s="152"/>
      <c r="C53" s="56" t="s">
        <v>52</v>
      </c>
      <c r="D53" s="62">
        <v>50</v>
      </c>
      <c r="E53" s="180"/>
    </row>
    <row r="54" spans="1:9">
      <c r="A54" s="177"/>
      <c r="B54" s="152"/>
      <c r="C54" s="56" t="s">
        <v>53</v>
      </c>
      <c r="D54" s="62">
        <v>6499.25</v>
      </c>
      <c r="E54" s="180"/>
    </row>
    <row r="55" spans="1:9">
      <c r="A55" s="178"/>
      <c r="B55" s="153"/>
      <c r="C55" s="59" t="s">
        <v>54</v>
      </c>
      <c r="D55" s="60">
        <v>8071</v>
      </c>
      <c r="E55" s="181"/>
    </row>
    <row r="56" spans="1:9" ht="30">
      <c r="A56" s="114" t="s">
        <v>13</v>
      </c>
      <c r="B56" s="90">
        <v>704.01</v>
      </c>
      <c r="C56" s="53" t="s">
        <v>56</v>
      </c>
      <c r="D56" s="39" t="s">
        <v>56</v>
      </c>
      <c r="E56" s="117" t="s">
        <v>56</v>
      </c>
    </row>
    <row r="57" spans="1:9">
      <c r="A57" s="112" t="s">
        <v>14</v>
      </c>
      <c r="B57" s="49">
        <v>3109.59</v>
      </c>
      <c r="C57" s="5" t="s">
        <v>55</v>
      </c>
      <c r="D57" s="30">
        <v>2037.25</v>
      </c>
      <c r="E57" s="118">
        <f>SUM(D57)</f>
        <v>2037.25</v>
      </c>
    </row>
    <row r="58" spans="1:9">
      <c r="A58" s="112" t="s">
        <v>15</v>
      </c>
      <c r="B58" s="49">
        <v>649.86</v>
      </c>
      <c r="C58" s="67" t="s">
        <v>56</v>
      </c>
      <c r="D58" s="66" t="s">
        <v>56</v>
      </c>
      <c r="E58" s="113" t="s">
        <v>56</v>
      </c>
    </row>
    <row r="59" spans="1:9">
      <c r="A59" s="119" t="s">
        <v>64</v>
      </c>
      <c r="B59" s="120">
        <f>SUM(B2:B58)</f>
        <v>40149.930000000008</v>
      </c>
      <c r="C59" s="174" t="s">
        <v>65</v>
      </c>
      <c r="D59" s="175"/>
      <c r="E59" s="121">
        <f>SUM(E3:E58)</f>
        <v>33294.639999999999</v>
      </c>
      <c r="F59" s="126" t="s">
        <v>104</v>
      </c>
      <c r="G59" s="127"/>
      <c r="H59" s="128"/>
      <c r="I59" s="129">
        <f>SUM(E59-I25-I34)</f>
        <v>31083.519999999997</v>
      </c>
    </row>
    <row r="61" spans="1:9" s="125" customFormat="1" ht="31.5">
      <c r="A61" s="130" t="s">
        <v>62</v>
      </c>
      <c r="B61" s="123" t="s">
        <v>61</v>
      </c>
      <c r="C61" s="131" t="s">
        <v>66</v>
      </c>
      <c r="D61" s="43"/>
      <c r="E61" s="124"/>
    </row>
    <row r="62" spans="1:9" ht="30">
      <c r="A62" s="132" t="s">
        <v>1</v>
      </c>
      <c r="B62" s="49">
        <v>12686.14</v>
      </c>
      <c r="C62" s="98">
        <v>12623.19</v>
      </c>
    </row>
    <row r="63" spans="1:9" ht="30">
      <c r="A63" s="133" t="s">
        <v>3</v>
      </c>
      <c r="B63" s="49">
        <v>844.06</v>
      </c>
      <c r="C63" s="134" t="s">
        <v>56</v>
      </c>
    </row>
    <row r="64" spans="1:9" ht="30">
      <c r="A64" s="133" t="s">
        <v>5</v>
      </c>
      <c r="B64" s="49">
        <v>1235</v>
      </c>
      <c r="C64" s="98">
        <v>1180</v>
      </c>
    </row>
    <row r="65" spans="1:9" ht="30">
      <c r="A65" s="133" t="s">
        <v>7</v>
      </c>
      <c r="B65" s="49">
        <v>25017</v>
      </c>
      <c r="C65" s="98">
        <v>22173</v>
      </c>
      <c r="F65" s="70"/>
      <c r="G65" s="70"/>
      <c r="H65" s="70"/>
      <c r="I65" s="70"/>
    </row>
    <row r="66" spans="1:9" s="70" customFormat="1">
      <c r="A66" s="135" t="s">
        <v>16</v>
      </c>
      <c r="B66" s="120">
        <f>SUM(B62:B65)</f>
        <v>39782.199999999997</v>
      </c>
      <c r="C66" s="136">
        <f>SUM(C62:C65)</f>
        <v>35976.19</v>
      </c>
      <c r="D66" s="77"/>
      <c r="E66" s="71"/>
      <c r="F66" s="19"/>
      <c r="G66" s="19"/>
      <c r="H66" s="19"/>
      <c r="I66" s="19"/>
    </row>
    <row r="68" spans="1:9" ht="15.75">
      <c r="A68" s="33" t="s">
        <v>67</v>
      </c>
      <c r="E68" s="81">
        <f>SUM(B66-B59)</f>
        <v>-367.73000000001048</v>
      </c>
    </row>
    <row r="69" spans="1:9" ht="15.75">
      <c r="A69" s="33"/>
      <c r="C69" s="81"/>
    </row>
    <row r="70" spans="1:9" ht="15.75">
      <c r="A70" s="33" t="s">
        <v>68</v>
      </c>
      <c r="E70" s="81">
        <f>SUM(C66-E59)</f>
        <v>2681.5500000000029</v>
      </c>
    </row>
    <row r="72" spans="1:9" s="139" customFormat="1" ht="15.75">
      <c r="A72" s="137" t="s">
        <v>105</v>
      </c>
      <c r="B72" s="138"/>
      <c r="D72" s="140"/>
      <c r="E72" s="141"/>
      <c r="G72" s="142">
        <f>SUM(C66-I59)</f>
        <v>4892.6700000000055</v>
      </c>
    </row>
    <row r="75" spans="1:9">
      <c r="A75" s="143" t="s">
        <v>106</v>
      </c>
    </row>
  </sheetData>
  <mergeCells count="43">
    <mergeCell ref="A3:A6"/>
    <mergeCell ref="B3:B6"/>
    <mergeCell ref="E3:E6"/>
    <mergeCell ref="A8:A10"/>
    <mergeCell ref="B8:B10"/>
    <mergeCell ref="E8:E10"/>
    <mergeCell ref="E35:E48"/>
    <mergeCell ref="A50:A55"/>
    <mergeCell ref="B50:B55"/>
    <mergeCell ref="E50:E55"/>
    <mergeCell ref="A11:A25"/>
    <mergeCell ref="B11:B25"/>
    <mergeCell ref="E11:E25"/>
    <mergeCell ref="A26:A34"/>
    <mergeCell ref="B26:B34"/>
    <mergeCell ref="E26:E34"/>
    <mergeCell ref="D19:D20"/>
    <mergeCell ref="C21:C22"/>
    <mergeCell ref="D21:D22"/>
    <mergeCell ref="C23:C24"/>
    <mergeCell ref="C17:C18"/>
    <mergeCell ref="D17:D18"/>
    <mergeCell ref="C19:C20"/>
    <mergeCell ref="C59:D59"/>
    <mergeCell ref="A35:A48"/>
    <mergeCell ref="B35:B48"/>
    <mergeCell ref="C11:C12"/>
    <mergeCell ref="D11:D12"/>
    <mergeCell ref="C13:C14"/>
    <mergeCell ref="D13:D14"/>
    <mergeCell ref="C15:C16"/>
    <mergeCell ref="D15:D16"/>
    <mergeCell ref="D32:D33"/>
    <mergeCell ref="D23:D24"/>
    <mergeCell ref="F25:H25"/>
    <mergeCell ref="F34:H34"/>
    <mergeCell ref="C26:C27"/>
    <mergeCell ref="D26:D27"/>
    <mergeCell ref="C28:C29"/>
    <mergeCell ref="D28:D29"/>
    <mergeCell ref="C30:C31"/>
    <mergeCell ref="D30:D31"/>
    <mergeCell ref="C32:C33"/>
  </mergeCells>
  <pageMargins left="0.17" right="0.17" top="0.27" bottom="0.31" header="0.25" footer="0.31"/>
  <pageSetup paperSize="1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RIASSUNTIVO IHF 2018</vt:lpstr>
      <vt:lpstr>DI CUI IHC</vt:lpstr>
      <vt:lpstr>MAT. CAPITALIZZATO</vt:lpstr>
      <vt:lpstr>SCHEMA FINALE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 Longo</dc:creator>
  <cp:lastModifiedBy>Michela Longo</cp:lastModifiedBy>
  <cp:lastPrinted>2019-01-27T21:42:45Z</cp:lastPrinted>
  <dcterms:created xsi:type="dcterms:W3CDTF">2019-01-24T13:29:35Z</dcterms:created>
  <dcterms:modified xsi:type="dcterms:W3CDTF">2019-01-28T16:44:40Z</dcterms:modified>
</cp:coreProperties>
</file>